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1" activeTab="1"/>
  </bookViews>
  <sheets>
    <sheet name="Справка" sheetId="1" state="hidden" r:id="rId1"/>
    <sheet name="справка о потребленных КУ" sheetId="2" r:id="rId2"/>
    <sheet name="ТКО" sheetId="3" r:id="rId3"/>
  </sheets>
  <definedNames/>
  <calcPr fullCalcOnLoad="1" refMode="R1C1"/>
</workbook>
</file>

<file path=xl/sharedStrings.xml><?xml version="1.0" encoding="utf-8"?>
<sst xmlns="http://schemas.openxmlformats.org/spreadsheetml/2006/main" count="98" uniqueCount="68">
  <si>
    <t>Сумма, рубли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</si>
  <si>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</si>
  <si>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</si>
  <si>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</si>
  <si>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</si>
  <si>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</si>
  <si>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</si>
  <si>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</si>
  <si>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</si>
  <si>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</si>
  <si>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</si>
  <si>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</si>
  <si>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</si>
  <si>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</si>
  <si>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</si>
  <si>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</si>
  <si>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</si>
  <si>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</si>
  <si>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</si>
  <si>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</si>
  <si>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</si>
  <si>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01</t>
  </si>
  <si>
    <t>СПРАВОЧНАЯ ИНФОРМАЦИЯ потребление коммунальных услуг в жилом комплексе Ленинский пр., д.1 май 2017 г.</t>
  </si>
  <si>
    <r>
      <rPr>
        <b/>
        <u val="single"/>
        <sz val="12"/>
        <rFont val="Times New Roman"/>
        <family val="1"/>
      </rPr>
      <t>Текущие</t>
    </r>
    <r>
      <rPr>
        <sz val="12"/>
        <rFont val="Times New Roman"/>
        <family val="1"/>
      </rPr>
      <t xml:space="preserve"> показания общедомового прибора учета</t>
    </r>
  </si>
  <si>
    <t>Холодная вода для нужд горячего водоснабжения (м.куб)</t>
  </si>
  <si>
    <r>
      <rPr>
        <b/>
        <sz val="14"/>
        <color indexed="30"/>
        <rFont val="Times New Roman"/>
        <family val="1"/>
      </rPr>
      <t>Холодное</t>
    </r>
    <r>
      <rPr>
        <sz val="12"/>
        <rFont val="Times New Roman"/>
        <family val="1"/>
      </rPr>
      <t xml:space="preserve"> водоснабжение</t>
    </r>
  </si>
  <si>
    <r>
      <rPr>
        <b/>
        <sz val="12"/>
        <rFont val="Times New Roman"/>
        <family val="1"/>
      </rPr>
      <t>СПРАВОЧНАЯ ИНФОРМАЦИЯ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потребление коммунальных услуг в жилом комплексе Ленинский пр., д.1</t>
    </r>
    <r>
      <rPr>
        <b/>
        <sz val="10"/>
        <rFont val="Times New Roman"/>
        <family val="1"/>
      </rPr>
      <t xml:space="preserve"> к.</t>
    </r>
    <r>
      <rPr>
        <b/>
        <sz val="12"/>
        <rFont val="Times New Roman"/>
        <family val="1"/>
      </rPr>
      <t>1</t>
    </r>
    <r>
      <rPr>
        <b/>
        <sz val="10"/>
        <rFont val="Times New Roman"/>
        <family val="1"/>
      </rPr>
      <t xml:space="preserve">                     май 2022</t>
    </r>
    <r>
      <rPr>
        <b/>
        <sz val="12"/>
        <rFont val="Times New Roman"/>
        <family val="1"/>
      </rPr>
      <t xml:space="preserve"> г.</t>
    </r>
  </si>
  <si>
    <t>Отчет по вывозу ТКО за май 2022 г.</t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</si>
  <si>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</si>
  <si>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</si>
  <si>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</si>
  <si>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</si>
  <si>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</si>
  <si>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</si>
  <si>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Смешанные ТКО с учетом прямых договоров</t>
  </si>
  <si>
    <t>Сетка (вывоз пластика)</t>
  </si>
  <si>
    <t>Рассчет платы вывоза ТКО</t>
  </si>
  <si>
    <t>Прямые договора</t>
  </si>
  <si>
    <t>СПРО-2019-0011348 от 20.08.2019</t>
  </si>
  <si>
    <t>Участок плюс</t>
  </si>
  <si>
    <t>к. 3 пом. 007</t>
  </si>
  <si>
    <t>СПРО-2020-0014422 от 30.01.2020</t>
  </si>
  <si>
    <t>ИП Козлова Е.А</t>
  </si>
  <si>
    <t>к. 1 пом. 009</t>
  </si>
  <si>
    <t>СПРО-2020-7450581 от 13.10.2020</t>
  </si>
  <si>
    <t>ООО "Катюшки"</t>
  </si>
  <si>
    <t>К3 пом. 005</t>
  </si>
  <si>
    <t>СПРО-2020-7450548 от 08.10.2020</t>
  </si>
  <si>
    <t>Батракова А.А.</t>
  </si>
  <si>
    <t>К1 пом. 014</t>
  </si>
  <si>
    <t>СПРО-2020-7450559 от 09.10.2020</t>
  </si>
  <si>
    <t>Левченко О.В.</t>
  </si>
  <si>
    <t>К2 пом. 002</t>
  </si>
  <si>
    <t>СПРО-2020-7450954 от 01.12.2020</t>
  </si>
  <si>
    <t>Курбатова Н.В.</t>
  </si>
  <si>
    <t>К2 пом. 010</t>
  </si>
  <si>
    <t>СПРО-2021-7453550 от 28.10.2021</t>
  </si>
  <si>
    <t>Фомичева Е.Л.</t>
  </si>
  <si>
    <t>К1пом. 08</t>
  </si>
  <si>
    <t>СПРО-2020-7453202 ОТ 18.08.2020</t>
  </si>
  <si>
    <t>Кованцев</t>
  </si>
  <si>
    <t>К2 пом. 03</t>
  </si>
  <si>
    <t>СПРО-2021-7454796 ОТ 10.03.2022</t>
  </si>
  <si>
    <t>АРГО</t>
  </si>
  <si>
    <t>К1пом. 20</t>
  </si>
  <si>
    <t>СПРО-2021-7454796 ОТ 10.03.2023</t>
  </si>
  <si>
    <t>Вкусвил</t>
  </si>
  <si>
    <t>К2 пом. 6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</si>
</sst>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00000000"/>
    <numFmt numFmtId="199" formatCode="0.0"/>
    <numFmt numFmtId="200" formatCode="_(* #,##0.0_);_(* \(#,##0.0\);_(* &quot;-&quot;??_);_(@_)"/>
    <numFmt numFmtId="201" formatCode="_(* #,##0_);_(* \(#,##0\);_(* &quot;-&quot;??_);_(@_)"/>
    <numFmt numFmtId="202" formatCode="[$-FC19]d\ mmmm\ yyyy\ &quot;г.&quot;"/>
    <numFmt numFmtId="203" formatCode="_(* #,##0.000_);_(* \(#,##0.000\);_(* &quot;-&quot;??_);_(@_)"/>
    <numFmt numFmtId="204" formatCode="_-* #,##0.000_р_._-;\-* #,##0.000_р_._-;_-* &quot;-&quot;???_р_._-;_-@_-"/>
    <numFmt numFmtId="205" formatCode="#,##0.0"/>
    <numFmt numFmtId="206" formatCode="_(* #,##0.0000_);_(* \(#,##0.0000\);_(* &quot;-&quot;??_);_(@_)"/>
    <numFmt numFmtId="207" formatCode="_-* #,##0.00_р_._-;\-* #,##0.00_р_._-;_-* &quot;-&quot;???_р_._-;_-@_-"/>
    <numFmt numFmtId="208" formatCode="_-* #,##0.000_р_._-;\-* #,##0.000_р_._-;_-* &quot;-&quot;??_р_._-;_-@_-"/>
    <numFmt numFmtId="209" formatCode="dd/mm/yy;@"/>
    <numFmt numFmtId="210" formatCode="000000"/>
    <numFmt numFmtId="211" formatCode="0000"/>
    <numFmt numFmtId="212" formatCode="_-* #,##0.0_р_._-;\-* #,##0.0_р_._-;_-* &quot;-&quot;???_р_._-;_-@_-"/>
    <numFmt numFmtId="213" formatCode="mmm/yyyy"/>
    <numFmt numFmtId="214" formatCode="_-* #,##0.0000_р_._-;\-* #,##0.0000_р_._-;_-* &quot;-&quot;??_р_._-;_-@_-"/>
    <numFmt numFmtId="215" formatCode="_(* #,##0.00000_);_(* \(#,##0.00000\);_(* &quot;-&quot;??_);_(@_)"/>
    <numFmt numFmtId="216" formatCode="_(* #,##0.000000_);_(* \(#,##0.000000\);_(* &quot;-&quot;??_);_(@_)"/>
    <numFmt numFmtId="217" formatCode="_-* #,##0_р_._-;\-* #,##0_р_._-;_-* &quot;-&quot;??_р_._-;_-@_-"/>
  </numFmts>
  <fonts count="58">
    <font>
      <sz val="10"/>
      <name val="Arial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ms Rmn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3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99" fontId="1" fillId="0" borderId="10" xfId="0" applyNumberFormat="1" applyFont="1" applyBorder="1" applyAlignment="1">
      <alignment horizontal="center" wrapText="1"/>
    </xf>
    <xf numFmtId="19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199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56" fillId="32" borderId="10" xfId="0" applyNumberFormat="1" applyFont="1" applyFill="1" applyBorder="1" applyAlignment="1">
      <alignment horizontal="right" vertical="center" wrapText="1"/>
    </xf>
    <xf numFmtId="0" fontId="11" fillId="32" borderId="10" xfId="0" applyFont="1" applyFill="1" applyBorder="1" applyAlignment="1">
      <alignment horizontal="right" vertical="center" wrapText="1"/>
    </xf>
    <xf numFmtId="0" fontId="11" fillId="32" borderId="10" xfId="0" applyFont="1" applyFill="1" applyBorder="1" applyAlignment="1">
      <alignment vertical="center" wrapText="1"/>
    </xf>
    <xf numFmtId="199" fontId="10" fillId="32" borderId="11" xfId="0" applyNumberFormat="1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vertical="center" wrapText="1"/>
    </xf>
    <xf numFmtId="199" fontId="10" fillId="32" borderId="10" xfId="0" applyNumberFormat="1" applyFont="1" applyFill="1" applyBorder="1" applyAlignment="1">
      <alignment horizontal="right" vertical="center" wrapText="1"/>
    </xf>
    <xf numFmtId="1" fontId="56" fillId="32" borderId="10" xfId="0" applyNumberFormat="1" applyFont="1" applyFill="1" applyBorder="1" applyAlignment="1">
      <alignment horizontal="right" vertical="center" wrapText="1"/>
    </xf>
    <xf numFmtId="1" fontId="10" fillId="32" borderId="10" xfId="0" applyNumberFormat="1" applyFont="1" applyFill="1" applyBorder="1" applyAlignment="1">
      <alignment vertical="center" wrapText="1"/>
    </xf>
    <xf numFmtId="0" fontId="57" fillId="32" borderId="10" xfId="0" applyFont="1" applyFill="1" applyBorder="1" applyAlignment="1">
      <alignment vertical="center" wrapText="1"/>
    </xf>
    <xf numFmtId="217" fontId="10" fillId="32" borderId="10" xfId="0" applyNumberFormat="1" applyFont="1" applyFill="1" applyBorder="1" applyAlignment="1">
      <alignment horizontal="right" vertical="center" wrapText="1"/>
    </xf>
    <xf numFmtId="0" fontId="56" fillId="32" borderId="10" xfId="0" applyFont="1" applyFill="1" applyBorder="1" applyAlignment="1">
      <alignment horizontal="right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10" xfId="0" applyFont="1" applyFill="1" applyBorder="1" applyAlignment="1">
      <alignment/>
    </xf>
    <xf numFmtId="0" fontId="36" fillId="0" borderId="10" xfId="0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187" fontId="36" fillId="0" borderId="10" xfId="68" applyFont="1" applyBorder="1" applyAlignment="1">
      <alignment/>
    </xf>
    <xf numFmtId="2" fontId="36" fillId="0" borderId="10" xfId="0" applyNumberFormat="1" applyFont="1" applyBorder="1" applyAlignment="1">
      <alignment/>
    </xf>
    <xf numFmtId="187" fontId="36" fillId="33" borderId="10" xfId="68" applyFont="1" applyFill="1" applyBorder="1" applyAlignment="1">
      <alignment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187" fontId="38" fillId="0" borderId="10" xfId="68" applyFont="1" applyBorder="1" applyAlignment="1">
      <alignment/>
    </xf>
    <xf numFmtId="2" fontId="38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9" xfId="54"/>
    <cellStyle name="Обычный 2 20" xfId="55"/>
    <cellStyle name="Обычный 2 22" xfId="56"/>
    <cellStyle name="Обычный 2 24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6.57421875" style="3" customWidth="1"/>
    <col min="2" max="2" width="23.57421875" style="3" customWidth="1"/>
    <col min="3" max="3" width="10.140625" style="3" customWidth="1"/>
    <col min="4" max="4" width="15.8515625" style="3" customWidth="1"/>
    <col min="5" max="5" width="10.7109375" style="3" customWidth="1"/>
    <col min="6" max="6" width="11.421875" style="3" customWidth="1"/>
    <col min="7" max="7" width="18.57421875" style="3" customWidth="1"/>
    <col min="8" max="16384" width="9.140625" style="3" customWidth="1"/>
  </cols>
  <sheetData>
    <row r="1" ht="15" customHeight="1">
      <c r="A1" s="2" t="s">
        <v>22</v>
      </c>
    </row>
    <row r="2" spans="1:7" ht="15" customHeight="1">
      <c r="A2" s="29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/>
      <c r="G2" s="29"/>
    </row>
    <row r="3" spans="1:7" ht="15" customHeight="1">
      <c r="A3" s="29"/>
      <c r="B3" s="29"/>
      <c r="C3" s="29"/>
      <c r="D3" s="29"/>
      <c r="E3" s="29" t="s">
        <v>6</v>
      </c>
      <c r="F3" s="29"/>
      <c r="G3" s="29" t="s">
        <v>7</v>
      </c>
    </row>
    <row r="4" spans="1:7" ht="15" customHeight="1">
      <c r="A4" s="29"/>
      <c r="B4" s="29"/>
      <c r="C4" s="29"/>
      <c r="D4" s="29"/>
      <c r="E4" s="1" t="s">
        <v>8</v>
      </c>
      <c r="F4" s="1" t="s">
        <v>9</v>
      </c>
      <c r="G4" s="29"/>
    </row>
    <row r="5" spans="1:7" ht="12" customHeight="1">
      <c r="A5" s="4" t="s">
        <v>21</v>
      </c>
      <c r="B5" s="5" t="s">
        <v>10</v>
      </c>
      <c r="C5" s="6" t="s">
        <v>11</v>
      </c>
      <c r="D5" s="5"/>
      <c r="E5" s="10"/>
      <c r="F5" s="5"/>
      <c r="G5" s="5"/>
    </row>
    <row r="6" spans="1:7" ht="21.75" customHeight="1">
      <c r="A6" s="4" t="s">
        <v>21</v>
      </c>
      <c r="B6" s="5" t="s">
        <v>14</v>
      </c>
      <c r="C6" s="6" t="s">
        <v>11</v>
      </c>
      <c r="D6" s="5"/>
      <c r="E6" s="8"/>
      <c r="F6" s="8"/>
      <c r="G6" s="9"/>
    </row>
    <row r="7" spans="1:7" ht="21.75" customHeight="1">
      <c r="A7" s="4" t="s">
        <v>12</v>
      </c>
      <c r="B7" s="5" t="s">
        <v>16</v>
      </c>
      <c r="C7" s="6" t="s">
        <v>17</v>
      </c>
      <c r="D7" s="5"/>
      <c r="E7" s="7"/>
      <c r="F7" s="7"/>
      <c r="G7" s="7"/>
    </row>
    <row r="8" spans="1:8" ht="12" customHeight="1">
      <c r="A8" s="4" t="s">
        <v>12</v>
      </c>
      <c r="B8" s="5" t="s">
        <v>18</v>
      </c>
      <c r="C8" s="6" t="s">
        <v>17</v>
      </c>
      <c r="D8" s="5"/>
      <c r="E8" s="7"/>
      <c r="F8" s="7"/>
      <c r="G8" s="12"/>
      <c r="H8" s="11"/>
    </row>
    <row r="9" spans="1:8" ht="12" customHeight="1">
      <c r="A9" s="4" t="s">
        <v>12</v>
      </c>
      <c r="B9" s="5" t="s">
        <v>19</v>
      </c>
      <c r="C9" s="6" t="s">
        <v>17</v>
      </c>
      <c r="D9" s="5"/>
      <c r="E9" s="7"/>
      <c r="F9" s="7"/>
      <c r="G9" s="12"/>
      <c r="H9" s="11"/>
    </row>
    <row r="10" spans="1:8" ht="12" customHeight="1">
      <c r="A10" s="4" t="s">
        <v>15</v>
      </c>
      <c r="B10" s="5" t="s">
        <v>20</v>
      </c>
      <c r="C10" s="6" t="s">
        <v>13</v>
      </c>
      <c r="D10" s="5"/>
      <c r="E10" s="1"/>
      <c r="F10" s="1"/>
      <c r="G10" s="13"/>
      <c r="H10" s="11"/>
    </row>
    <row r="11" ht="15" customHeight="1"/>
    <row r="12" ht="15" customHeight="1"/>
  </sheetData>
  <sheetProtection/>
  <mergeCells count="7"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2" max="2" width="22.00390625" style="0" customWidth="1"/>
    <col min="3" max="3" width="18.28125" style="0" customWidth="1"/>
    <col min="4" max="4" width="16.140625" style="0" customWidth="1"/>
    <col min="5" max="5" width="16.7109375" style="0" customWidth="1"/>
    <col min="6" max="6" width="17.28125" style="0" customWidth="1"/>
    <col min="7" max="7" width="22.57421875" style="0" customWidth="1"/>
  </cols>
  <sheetData>
    <row r="1" spans="1:7" ht="42" customHeight="1">
      <c r="A1" s="30" t="s">
        <v>26</v>
      </c>
      <c r="B1" s="31"/>
      <c r="C1" s="31"/>
      <c r="D1" s="31"/>
      <c r="E1" s="31"/>
      <c r="F1" s="31"/>
      <c r="G1" s="32"/>
    </row>
    <row r="2" spans="1:7" ht="15.75">
      <c r="A2" s="33" t="s">
        <v>1</v>
      </c>
      <c r="B2" s="33" t="s">
        <v>2</v>
      </c>
      <c r="C2" s="33" t="s">
        <v>3</v>
      </c>
      <c r="D2" s="33" t="s">
        <v>23</v>
      </c>
      <c r="E2" s="33" t="s">
        <v>5</v>
      </c>
      <c r="F2" s="33"/>
      <c r="G2" s="33"/>
    </row>
    <row r="3" spans="1:7" ht="15.75">
      <c r="A3" s="33"/>
      <c r="B3" s="33"/>
      <c r="C3" s="33"/>
      <c r="D3" s="33"/>
      <c r="E3" s="33" t="s">
        <v>6</v>
      </c>
      <c r="F3" s="33"/>
      <c r="G3" s="33" t="s">
        <v>7</v>
      </c>
    </row>
    <row r="4" spans="1:7" ht="16.5" thickBot="1">
      <c r="A4" s="33"/>
      <c r="B4" s="33"/>
      <c r="C4" s="33"/>
      <c r="D4" s="33"/>
      <c r="E4" s="14" t="s">
        <v>8</v>
      </c>
      <c r="F4" s="14" t="s">
        <v>9</v>
      </c>
      <c r="G4" s="33"/>
    </row>
    <row r="5" spans="1:7" ht="19.5" thickBot="1">
      <c r="A5" s="15" t="s">
        <v>21</v>
      </c>
      <c r="B5" s="16" t="s">
        <v>10</v>
      </c>
      <c r="C5" s="14" t="s">
        <v>11</v>
      </c>
      <c r="D5" s="28">
        <v>76572.31</v>
      </c>
      <c r="E5" s="17">
        <v>112.14</v>
      </c>
      <c r="F5" s="18"/>
      <c r="G5" s="18"/>
    </row>
    <row r="6" spans="1:7" ht="71.25" customHeight="1">
      <c r="A6" s="15" t="s">
        <v>21</v>
      </c>
      <c r="B6" s="16" t="s">
        <v>14</v>
      </c>
      <c r="C6" s="14" t="s">
        <v>11</v>
      </c>
      <c r="D6" s="19"/>
      <c r="E6" s="20">
        <f>E7*0.051</f>
        <v>29.171999999999997</v>
      </c>
      <c r="F6" s="20">
        <f>F7*0.051</f>
        <v>9.06015</v>
      </c>
      <c r="G6" s="20">
        <f>G7*0.051</f>
        <v>0.612</v>
      </c>
    </row>
    <row r="7" spans="1:7" ht="64.5" customHeight="1">
      <c r="A7" s="15" t="s">
        <v>12</v>
      </c>
      <c r="B7" s="21" t="s">
        <v>24</v>
      </c>
      <c r="C7" s="14" t="s">
        <v>17</v>
      </c>
      <c r="D7" s="19"/>
      <c r="E7" s="22">
        <v>572</v>
      </c>
      <c r="F7" s="22">
        <f>55*3.23</f>
        <v>177.65</v>
      </c>
      <c r="G7" s="23">
        <v>12</v>
      </c>
    </row>
    <row r="8" spans="1:7" ht="34.5">
      <c r="A8" s="15" t="s">
        <v>12</v>
      </c>
      <c r="B8" s="21" t="s">
        <v>25</v>
      </c>
      <c r="C8" s="14" t="s">
        <v>17</v>
      </c>
      <c r="D8" s="24"/>
      <c r="E8" s="22">
        <v>803</v>
      </c>
      <c r="F8" s="22">
        <f>55*4.33</f>
        <v>238.15</v>
      </c>
      <c r="G8" s="23">
        <v>12</v>
      </c>
    </row>
    <row r="9" spans="1:7" ht="18.75">
      <c r="A9" s="15" t="s">
        <v>12</v>
      </c>
      <c r="B9" s="25" t="s">
        <v>19</v>
      </c>
      <c r="C9" s="14" t="s">
        <v>17</v>
      </c>
      <c r="D9" s="19"/>
      <c r="E9" s="22">
        <f>E7+E8</f>
        <v>1375</v>
      </c>
      <c r="F9" s="22">
        <f>F7+F8</f>
        <v>415.8</v>
      </c>
      <c r="G9" s="23">
        <f>G7+G8</f>
        <v>24</v>
      </c>
    </row>
    <row r="10" spans="1:7" ht="18.75">
      <c r="A10" s="15" t="s">
        <v>15</v>
      </c>
      <c r="B10" s="16" t="s">
        <v>20</v>
      </c>
      <c r="C10" s="14" t="s">
        <v>13</v>
      </c>
      <c r="D10" s="19"/>
      <c r="E10" s="26">
        <v>59024</v>
      </c>
      <c r="F10" s="18"/>
      <c r="G10" s="27">
        <v>6523</v>
      </c>
    </row>
  </sheetData>
  <sheetProtection/>
  <mergeCells count="8">
    <mergeCell ref="A1:G1"/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3"/>
  <sheetViews>
    <sheetView zoomScale="85" zoomScaleNormal="85" zoomScalePageLayoutView="0" workbookViewId="0" topLeftCell="A1">
      <selection activeCell="I8" sqref="I8"/>
    </sheetView>
  </sheetViews>
  <sheetFormatPr defaultColWidth="9.140625" defaultRowHeight="12.75"/>
  <cols>
    <col min="1" max="1" width="38.140625" style="35" customWidth="1"/>
    <col min="2" max="2" width="31.28125" style="35" customWidth="1"/>
    <col min="3" max="3" width="9.28125" style="35" customWidth="1"/>
    <col min="4" max="4" width="18.140625" style="35" customWidth="1"/>
    <col min="5" max="5" width="20.421875" style="35" customWidth="1"/>
    <col min="6" max="6" width="17.8515625" style="35" customWidth="1"/>
    <col min="7" max="7" width="14.57421875" style="35" customWidth="1"/>
    <col min="8" max="8" width="19.421875" style="35" customWidth="1"/>
    <col min="9" max="9" width="21.7109375" style="35" customWidth="1"/>
    <col min="10" max="16384" width="9.140625" style="35" customWidth="1"/>
  </cols>
  <sheetData>
    <row r="2" spans="1:9" ht="20.25">
      <c r="A2" s="34" t="s">
        <v>27</v>
      </c>
      <c r="B2" s="34"/>
      <c r="C2" s="34"/>
      <c r="D2" s="34"/>
      <c r="E2" s="34"/>
      <c r="F2" s="34"/>
      <c r="G2" s="34"/>
      <c r="H2" s="34"/>
      <c r="I2"/>
    </row>
    <row r="3" spans="1:9" ht="12.75">
      <c r="A3"/>
      <c r="B3"/>
      <c r="C3"/>
      <c r="D3"/>
      <c r="E3"/>
      <c r="F3"/>
      <c r="G3"/>
      <c r="H3"/>
      <c r="I3"/>
    </row>
    <row r="4" spans="1:9" ht="12.75">
      <c r="A4" s="36" t="s">
        <v>28</v>
      </c>
      <c r="B4" s="36"/>
      <c r="C4" s="36"/>
      <c r="D4" s="36"/>
      <c r="E4" s="37" t="s">
        <v>29</v>
      </c>
      <c r="F4" s="37" t="s">
        <v>30</v>
      </c>
      <c r="G4" s="37" t="s">
        <v>31</v>
      </c>
      <c r="H4" s="37" t="s">
        <v>0</v>
      </c>
      <c r="I4" s="38" t="s">
        <v>32</v>
      </c>
    </row>
    <row r="5" spans="1:9" ht="18.75">
      <c r="A5" s="39" t="s">
        <v>33</v>
      </c>
      <c r="B5" s="39"/>
      <c r="C5" s="39"/>
      <c r="D5" s="39"/>
      <c r="E5" s="40">
        <f>11288.3+11665.5+12128.7-920.6</f>
        <v>34161.9</v>
      </c>
      <c r="F5" s="41">
        <v>891.53</v>
      </c>
      <c r="G5" s="41">
        <v>234.21</v>
      </c>
      <c r="H5" s="42">
        <f>G5*F5</f>
        <v>208805.2413</v>
      </c>
      <c r="I5" s="43"/>
    </row>
    <row r="6" spans="1:9" ht="18.75">
      <c r="A6" s="39" t="s">
        <v>34</v>
      </c>
      <c r="B6" s="39"/>
      <c r="C6" s="39"/>
      <c r="D6" s="39"/>
      <c r="E6" s="40"/>
      <c r="F6" s="41"/>
      <c r="G6" s="41">
        <f>G5-G23</f>
        <v>206.988</v>
      </c>
      <c r="H6" s="44">
        <f>H5-H23</f>
        <v>193313.12449</v>
      </c>
      <c r="I6" s="43">
        <f>H6/E5</f>
        <v>5.658734569505794</v>
      </c>
    </row>
    <row r="7" spans="1:9" ht="18.75">
      <c r="A7" s="45" t="s">
        <v>35</v>
      </c>
      <c r="B7" s="46"/>
      <c r="C7" s="46"/>
      <c r="D7" s="47"/>
      <c r="E7" s="40">
        <f>11288.3+11665.5+12128.7-920.6</f>
        <v>34161.9</v>
      </c>
      <c r="F7" s="41">
        <v>891.53</v>
      </c>
      <c r="G7" s="41">
        <v>0.9</v>
      </c>
      <c r="H7" s="44">
        <f>F7*G7*10.14</f>
        <v>8136.10278</v>
      </c>
      <c r="I7" s="43">
        <f>H7/E7</f>
        <v>0.23816306411528632</v>
      </c>
    </row>
    <row r="8" spans="1:9" ht="20.25">
      <c r="A8" s="48" t="s">
        <v>36</v>
      </c>
      <c r="B8" s="48"/>
      <c r="C8" s="48"/>
      <c r="D8" s="48"/>
      <c r="E8" s="49"/>
      <c r="F8" s="50"/>
      <c r="G8" s="50"/>
      <c r="H8" s="51">
        <f>SUM(H6:H7)</f>
        <v>201449.22726999997</v>
      </c>
      <c r="I8" s="52">
        <f>SUM(I5:I7)</f>
        <v>5.89689763362108</v>
      </c>
    </row>
    <row r="12" spans="1:8" ht="15.75">
      <c r="A12" s="53" t="s">
        <v>37</v>
      </c>
      <c r="B12" s="53"/>
      <c r="C12" s="53"/>
      <c r="D12" s="53"/>
      <c r="E12" s="53"/>
      <c r="F12" s="53"/>
      <c r="G12" s="53"/>
      <c r="H12" s="53"/>
    </row>
    <row r="13" spans="1:8" ht="15.75">
      <c r="A13" s="54">
        <v>1</v>
      </c>
      <c r="B13" s="54" t="s">
        <v>38</v>
      </c>
      <c r="C13" s="54"/>
      <c r="D13" s="54">
        <v>93.6</v>
      </c>
      <c r="E13" s="54" t="s">
        <v>39</v>
      </c>
      <c r="F13" s="54" t="s">
        <v>40</v>
      </c>
      <c r="G13" s="54">
        <v>0.72</v>
      </c>
      <c r="H13" s="55">
        <f>F5*G13</f>
        <v>641.9015999999999</v>
      </c>
    </row>
    <row r="14" spans="1:8" ht="15.75">
      <c r="A14" s="54">
        <v>2</v>
      </c>
      <c r="B14" s="54" t="s">
        <v>41</v>
      </c>
      <c r="C14" s="54"/>
      <c r="D14" s="54">
        <v>86.1</v>
      </c>
      <c r="E14" s="54" t="s">
        <v>42</v>
      </c>
      <c r="F14" s="54" t="s">
        <v>43</v>
      </c>
      <c r="G14" s="54">
        <v>0.4305</v>
      </c>
      <c r="H14" s="55">
        <f>F5*G14</f>
        <v>383.80366499999997</v>
      </c>
    </row>
    <row r="15" spans="1:8" ht="15.75">
      <c r="A15" s="54">
        <v>3</v>
      </c>
      <c r="B15" s="54" t="s">
        <v>44</v>
      </c>
      <c r="C15" s="54"/>
      <c r="D15" s="54">
        <v>56.8</v>
      </c>
      <c r="E15" s="54" t="s">
        <v>45</v>
      </c>
      <c r="F15" s="54" t="s">
        <v>46</v>
      </c>
      <c r="G15" s="54">
        <v>3.4865</v>
      </c>
      <c r="H15" s="55">
        <f>F5*G15</f>
        <v>3108.319345</v>
      </c>
    </row>
    <row r="16" spans="1:8" ht="15.75">
      <c r="A16" s="54">
        <v>4</v>
      </c>
      <c r="B16" s="54" t="s">
        <v>47</v>
      </c>
      <c r="C16" s="54"/>
      <c r="D16" s="54">
        <v>108.3</v>
      </c>
      <c r="E16" s="54" t="s">
        <v>48</v>
      </c>
      <c r="F16" s="54" t="s">
        <v>49</v>
      </c>
      <c r="G16" s="54">
        <v>0.8</v>
      </c>
      <c r="H16" s="55">
        <f>F5*G16</f>
        <v>713.224</v>
      </c>
    </row>
    <row r="17" spans="1:8" ht="15.75">
      <c r="A17" s="54">
        <v>5</v>
      </c>
      <c r="B17" s="54" t="s">
        <v>50</v>
      </c>
      <c r="C17" s="54"/>
      <c r="D17" s="54">
        <v>69.2</v>
      </c>
      <c r="E17" s="54" t="s">
        <v>51</v>
      </c>
      <c r="F17" s="54" t="s">
        <v>52</v>
      </c>
      <c r="G17" s="54">
        <v>0.29</v>
      </c>
      <c r="H17" s="55">
        <f>F5*G17</f>
        <v>258.5437</v>
      </c>
    </row>
    <row r="18" spans="1:8" ht="15.75">
      <c r="A18" s="54">
        <v>6</v>
      </c>
      <c r="B18" s="54" t="s">
        <v>53</v>
      </c>
      <c r="C18" s="54"/>
      <c r="D18" s="54">
        <v>121</v>
      </c>
      <c r="E18" s="54" t="s">
        <v>54</v>
      </c>
      <c r="F18" s="54" t="s">
        <v>55</v>
      </c>
      <c r="G18" s="54">
        <v>6.9</v>
      </c>
      <c r="H18" s="55">
        <f>F5*G18</f>
        <v>6151.557</v>
      </c>
    </row>
    <row r="19" spans="1:8" ht="15.75">
      <c r="A19" s="54">
        <v>7</v>
      </c>
      <c r="B19" s="54" t="s">
        <v>56</v>
      </c>
      <c r="C19" s="54"/>
      <c r="D19" s="54">
        <v>131</v>
      </c>
      <c r="E19" s="54" t="s">
        <v>57</v>
      </c>
      <c r="F19" s="54" t="s">
        <v>58</v>
      </c>
      <c r="G19" s="54">
        <v>2.85</v>
      </c>
      <c r="H19" s="55">
        <f>F5*G19</f>
        <v>2540.8605</v>
      </c>
    </row>
    <row r="20" spans="1:8" ht="15.75">
      <c r="A20" s="54">
        <v>8</v>
      </c>
      <c r="B20" s="54" t="s">
        <v>59</v>
      </c>
      <c r="C20" s="54"/>
      <c r="D20" s="54">
        <v>36.4</v>
      </c>
      <c r="E20" s="54" t="s">
        <v>60</v>
      </c>
      <c r="F20" s="54" t="s">
        <v>61</v>
      </c>
      <c r="G20" s="54">
        <v>1.9</v>
      </c>
      <c r="H20" s="55">
        <f>F7*G20</f>
        <v>1693.907</v>
      </c>
    </row>
    <row r="21" spans="1:8" ht="15.75">
      <c r="A21" s="54">
        <v>9</v>
      </c>
      <c r="B21" s="54" t="s">
        <v>62</v>
      </c>
      <c r="C21" s="54"/>
      <c r="D21" s="54">
        <v>106.9</v>
      </c>
      <c r="E21" s="54" t="s">
        <v>63</v>
      </c>
      <c r="F21" s="54" t="s">
        <v>64</v>
      </c>
      <c r="G21" s="54">
        <v>5.345</v>
      </c>
      <c r="H21" s="55">
        <f>F8*G21</f>
        <v>0</v>
      </c>
    </row>
    <row r="22" spans="1:8" ht="15.75">
      <c r="A22" s="54">
        <v>10</v>
      </c>
      <c r="B22" s="54" t="s">
        <v>65</v>
      </c>
      <c r="C22" s="54"/>
      <c r="D22" s="54">
        <v>111.3</v>
      </c>
      <c r="E22" s="54" t="s">
        <v>66</v>
      </c>
      <c r="F22" s="54" t="s">
        <v>67</v>
      </c>
      <c r="G22" s="54">
        <v>4.5</v>
      </c>
      <c r="H22" s="55">
        <v>0</v>
      </c>
    </row>
    <row r="23" spans="1:8" ht="15.75">
      <c r="A23" s="54"/>
      <c r="B23" s="54"/>
      <c r="C23" s="54"/>
      <c r="D23" s="55">
        <f>SUM(D13:D22)</f>
        <v>920.5999999999999</v>
      </c>
      <c r="E23" s="54"/>
      <c r="F23" s="54"/>
      <c r="G23" s="56">
        <f>SUM(G13:G22)</f>
        <v>27.221999999999998</v>
      </c>
      <c r="H23" s="55">
        <f>SUM(H13:H20)</f>
        <v>15492.11681</v>
      </c>
    </row>
  </sheetData>
  <sheetProtection/>
  <mergeCells count="6">
    <mergeCell ref="A2:H2"/>
    <mergeCell ref="A4:D4"/>
    <mergeCell ref="A5:D5"/>
    <mergeCell ref="A6:D6"/>
    <mergeCell ref="A7:D7"/>
    <mergeCell ref="A8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2022-02-24T12:42:55Z</cp:lastPrinted>
  <dcterms:created xsi:type="dcterms:W3CDTF">1996-10-08T23:32:33Z</dcterms:created>
  <dcterms:modified xsi:type="dcterms:W3CDTF">2022-06-06T09:14:43Z</dcterms:modified>
  <cp:category/>
  <cp:version/>
  <cp:contentType/>
  <cp:contentStatus/>
</cp:coreProperties>
</file>